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5" windowWidth="15135" windowHeight="8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7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  <c r="A26" i="1" l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<sst xmlns="http://schemas.openxmlformats.org/spreadsheetml/2006/main" count="58" uniqueCount="34">
  <si>
    <t>Sale Date</t>
  </si>
  <si>
    <t>Saelsperson</t>
  </si>
  <si>
    <t>Listing #</t>
  </si>
  <si>
    <t>Prop. Type</t>
  </si>
  <si>
    <t>Sale Price</t>
  </si>
  <si>
    <t>Comm. %</t>
  </si>
  <si>
    <t xml:space="preserve"> Amuont</t>
  </si>
  <si>
    <t>Erickson</t>
  </si>
  <si>
    <t>Single</t>
  </si>
  <si>
    <t>Kohl-Meyers</t>
  </si>
  <si>
    <t>McCoy</t>
  </si>
  <si>
    <t>Duplex</t>
  </si>
  <si>
    <t>Norris</t>
  </si>
  <si>
    <t>Pirozzi</t>
  </si>
  <si>
    <t>Salazar</t>
  </si>
  <si>
    <t>Commercial</t>
  </si>
  <si>
    <t>Guiles</t>
  </si>
  <si>
    <t>Valona</t>
  </si>
  <si>
    <t>Conley</t>
  </si>
  <si>
    <t>Duplxe</t>
  </si>
  <si>
    <t>Stafford</t>
  </si>
  <si>
    <t>Yonemoto</t>
  </si>
  <si>
    <t>Higgins</t>
  </si>
  <si>
    <t>Winger</t>
  </si>
  <si>
    <t>Comercial</t>
  </si>
  <si>
    <t>Nelson</t>
  </si>
  <si>
    <t>Sinngle</t>
  </si>
  <si>
    <t>Keefer</t>
  </si>
  <si>
    <t>Total Commissions</t>
  </si>
  <si>
    <t>Macadam
Realty</t>
  </si>
  <si>
    <t>May Sales and Comissions</t>
  </si>
  <si>
    <t>acreage</t>
  </si>
  <si>
    <t>Jacob Windle</t>
  </si>
  <si>
    <t>Project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</si>
</sst>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800000"/>
      <name val="Calibri"/>
      <family val="2"/>
      <scheme val="minor"/>
    </font>
    <font>
      <b/>
      <i/>
      <sz val="11"/>
      <color rgb="FF800000"/>
      <name val="Calibri"/>
      <family val="2"/>
      <scheme val="minor"/>
    </font>
    <font>
      <b/>
      <sz val="22"/>
      <color rgb="FF800000"/>
      <name val="Calibri"/>
      <family val="2"/>
      <scheme val="minor"/>
    </font>
    <font>
      <b/>
      <sz val="28"/>
      <color indexed="1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thick">
        <color indexed="16"/>
      </top>
      <bottom style="double">
        <color indexed="16"/>
      </bottom>
      <diagonal/>
    </border>
    <border>
      <left/>
      <right/>
      <top style="double">
        <color indexed="16"/>
      </top>
      <bottom style="thin">
        <color indexed="16"/>
      </bottom>
      <diagonal/>
    </border>
    <border>
      <left/>
      <right/>
      <top/>
      <bottom style="medium">
        <color rgb="FF8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4" xfId="0" applyBorder="1"/>
    <xf numFmtId="0" fontId="0" fillId="0" borderId="4" xfId="0" applyFill="1" applyBorder="1" applyAlignment="1"/>
    <xf numFmtId="0" fontId="3" fillId="3" borderId="4" xfId="0" applyFont="1" applyFill="1" applyBorder="1" applyAlignment="1">
      <alignment horizontal="right"/>
    </xf>
    <xf numFmtId="41" fontId="0" fillId="3" borderId="4" xfId="3" applyNumberFormat="1" applyFont="1" applyFill="1" applyBorder="1"/>
    <xf numFmtId="0" fontId="2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1" applyNumberFormat="1" applyFont="1"/>
    <xf numFmtId="10" fontId="6" fillId="0" borderId="0" xfId="2" applyNumberFormat="1" applyFont="1" applyAlignment="1">
      <alignment horizontal="center"/>
    </xf>
    <xf numFmtId="165" fontId="6" fillId="0" borderId="0" xfId="3" applyNumberFormat="1" applyFont="1"/>
    <xf numFmtId="0" fontId="4" fillId="2" borderId="3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165" fontId="6" fillId="2" borderId="0" xfId="3" applyNumberFormat="1" applyFont="1" applyFill="1"/>
    <xf numFmtId="10" fontId="6" fillId="2" borderId="0" xfId="2" applyNumberFormat="1" applyFont="1" applyFill="1" applyAlignment="1">
      <alignment horizontal="center"/>
    </xf>
    <xf numFmtId="14" fontId="6" fillId="2" borderId="0" xfId="0" applyNumberFormat="1" applyFont="1" applyFill="1"/>
    <xf numFmtId="14" fontId="7" fillId="2" borderId="0" xfId="0" applyNumberFormat="1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5" fontId="7" fillId="2" borderId="0" xfId="3" applyNumberFormat="1" applyFont="1" applyFill="1"/>
    <xf numFmtId="10" fontId="7" fillId="2" borderId="0" xfId="2" applyNumberFormat="1" applyFont="1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CCFF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200025</xdr:rowOff>
    </xdr:from>
    <xdr:ext cx="1714500" cy="9715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" y="200025"/>
          <a:ext cx="1714500" cy="9715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pic>
    <xdr:clientData/>
  </xdr:oneCellAnchor>
  <xdr:oneCellAnchor>
    <xdr:from>
      <xdr:col>4</xdr:col>
      <xdr:colOff>485775</xdr:colOff>
      <xdr:row>0</xdr:row>
      <xdr:rowOff>161925</xdr:rowOff>
    </xdr:from>
    <xdr:ext cx="1714500" cy="971550"/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161925"/>
          <a:ext cx="1714500" cy="9715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Formulas="1" tabSelected="1" workbookViewId="0">
      <selection activeCell="K16" sqref="K16"/>
    </sheetView>
  </sheetViews>
  <sheetFormatPr defaultRowHeight="15" x14ac:dyDescent="0.25"/>
  <cols>
    <col min="1" max="1" width="10.140625" bestFit="1" customWidth="1"/>
    <col min="2" max="2" width="12.28515625" bestFit="1" customWidth="1"/>
    <col min="3" max="3" width="8.28515625" bestFit="1" customWidth="1"/>
    <col min="4" max="4" width="11.5703125" bestFit="1" customWidth="1"/>
    <col min="5" max="5" width="12.140625" customWidth="1"/>
    <col min="6" max="6" width="9.42578125" bestFit="1" customWidth="1"/>
    <col min="7" max="7" width="14.42578125" customWidth="1"/>
  </cols>
  <sheetData>
    <row r="1" spans="1:7" ht="89.25" customHeight="1" thickTop="1" thickBot="1" x14ac:dyDescent="0.3">
      <c r="A1" s="6" t="s">
        <v>29</v>
      </c>
      <c r="B1" s="6"/>
      <c r="C1" s="6"/>
      <c r="D1" s="6"/>
      <c r="E1" s="6"/>
      <c r="F1" s="6"/>
      <c r="G1" s="6"/>
    </row>
    <row r="2" spans="1:7" ht="30.75" customHeight="1" thickTop="1" x14ac:dyDescent="0.55000000000000004">
      <c r="A2" s="13" t="s">
        <v>30</v>
      </c>
      <c r="B2" s="13"/>
      <c r="C2" s="13"/>
      <c r="D2" s="13"/>
      <c r="E2" s="13"/>
      <c r="F2" s="13"/>
      <c r="G2" s="13"/>
    </row>
    <row r="3" spans="1:7" ht="20.25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</row>
    <row r="4" spans="1:7" x14ac:dyDescent="0.25">
      <c r="A4" s="7">
        <f>DATE(2012,5,1)</f>
        <v>41030</v>
      </c>
      <c r="B4" s="8" t="s">
        <v>7</v>
      </c>
      <c r="C4" s="9">
        <v>23023</v>
      </c>
      <c r="D4" s="8" t="s">
        <v>8</v>
      </c>
      <c r="E4" s="10">
        <v>283400</v>
      </c>
      <c r="F4" s="11">
        <v>3.2500000000000001E-2</v>
      </c>
      <c r="G4" s="10">
        <f>E4*F4</f>
        <v>9210.5</v>
      </c>
    </row>
    <row r="5" spans="1:7" x14ac:dyDescent="0.25">
      <c r="A5" s="18">
        <f>DATE(2012,5,2)</f>
        <v>41031</v>
      </c>
      <c r="B5" s="14" t="s">
        <v>9</v>
      </c>
      <c r="C5" s="15">
        <v>21203</v>
      </c>
      <c r="D5" s="14" t="s">
        <v>8</v>
      </c>
      <c r="E5" s="16">
        <v>210500</v>
      </c>
      <c r="F5" s="17">
        <v>0.05</v>
      </c>
      <c r="G5" s="16">
        <f t="shared" ref="G5:G26" si="0">E5*F5</f>
        <v>10525</v>
      </c>
    </row>
    <row r="6" spans="1:7" x14ac:dyDescent="0.25">
      <c r="A6" s="7">
        <f>DATE(2012,5,2)</f>
        <v>41031</v>
      </c>
      <c r="B6" s="8" t="s">
        <v>10</v>
      </c>
      <c r="C6" s="9">
        <v>30098</v>
      </c>
      <c r="D6" s="8" t="s">
        <v>11</v>
      </c>
      <c r="E6" s="12">
        <v>430500</v>
      </c>
      <c r="F6" s="11">
        <v>2.5000000000000001E-2</v>
      </c>
      <c r="G6" s="12">
        <f t="shared" si="0"/>
        <v>10762.5</v>
      </c>
    </row>
    <row r="7" spans="1:7" x14ac:dyDescent="0.25">
      <c r="A7" s="18">
        <f>DATE(2012,5,5)</f>
        <v>41034</v>
      </c>
      <c r="B7" s="14" t="s">
        <v>12</v>
      </c>
      <c r="C7" s="15">
        <v>23273</v>
      </c>
      <c r="D7" s="14" t="s">
        <v>31</v>
      </c>
      <c r="E7" s="16">
        <v>750000</v>
      </c>
      <c r="F7" s="17">
        <v>0.06</v>
      </c>
      <c r="G7" s="16">
        <f t="shared" si="0"/>
        <v>45000</v>
      </c>
    </row>
    <row r="8" spans="1:7" x14ac:dyDescent="0.25">
      <c r="A8" s="7">
        <f>DATE(2012,5,8)</f>
        <v>41037</v>
      </c>
      <c r="B8" s="8" t="s">
        <v>13</v>
      </c>
      <c r="C8" s="9">
        <v>20019</v>
      </c>
      <c r="D8" s="8" t="s">
        <v>8</v>
      </c>
      <c r="E8" s="12">
        <v>400100</v>
      </c>
      <c r="F8" s="11">
        <v>3.2500000000000001E-2</v>
      </c>
      <c r="G8" s="12">
        <f t="shared" si="0"/>
        <v>13003.25</v>
      </c>
    </row>
    <row r="9" spans="1:7" x14ac:dyDescent="0.25">
      <c r="A9" s="18">
        <f>DATE(2012,5,8)</f>
        <v>41037</v>
      </c>
      <c r="B9" s="14" t="s">
        <v>14</v>
      </c>
      <c r="C9" s="15">
        <v>24834</v>
      </c>
      <c r="D9" s="14" t="s">
        <v>15</v>
      </c>
      <c r="E9" s="16">
        <v>1000000</v>
      </c>
      <c r="F9" s="17">
        <v>0.03</v>
      </c>
      <c r="G9" s="16">
        <f t="shared" si="0"/>
        <v>30000</v>
      </c>
    </row>
    <row r="10" spans="1:7" x14ac:dyDescent="0.25">
      <c r="A10" s="7">
        <f>DATE(2012,5,9)</f>
        <v>41038</v>
      </c>
      <c r="B10" s="8" t="s">
        <v>16</v>
      </c>
      <c r="C10" s="9">
        <v>32112</v>
      </c>
      <c r="D10" s="8" t="s">
        <v>31</v>
      </c>
      <c r="E10" s="12">
        <v>475000</v>
      </c>
      <c r="F10" s="11">
        <v>0.06</v>
      </c>
      <c r="G10" s="12">
        <f t="shared" si="0"/>
        <v>28500</v>
      </c>
    </row>
    <row r="11" spans="1:7" x14ac:dyDescent="0.25">
      <c r="A11" s="18">
        <f>DATE(2012,5,12)</f>
        <v>41041</v>
      </c>
      <c r="B11" s="14" t="s">
        <v>7</v>
      </c>
      <c r="C11" s="15">
        <v>30321</v>
      </c>
      <c r="D11" s="14" t="s">
        <v>8</v>
      </c>
      <c r="E11" s="16">
        <v>345000</v>
      </c>
      <c r="F11" s="17">
        <v>6.5000000000000002E-2</v>
      </c>
      <c r="G11" s="16">
        <f t="shared" si="0"/>
        <v>22425</v>
      </c>
    </row>
    <row r="12" spans="1:7" x14ac:dyDescent="0.25">
      <c r="A12" s="7">
        <f>DATE(2012,5,12)</f>
        <v>41041</v>
      </c>
      <c r="B12" s="8" t="s">
        <v>17</v>
      </c>
      <c r="C12" s="9">
        <v>29830</v>
      </c>
      <c r="D12" s="8" t="s">
        <v>8</v>
      </c>
      <c r="E12" s="12">
        <v>299000</v>
      </c>
      <c r="F12" s="11">
        <v>3.2500000000000001E-2</v>
      </c>
      <c r="G12" s="12">
        <f t="shared" si="0"/>
        <v>9717.5</v>
      </c>
    </row>
    <row r="13" spans="1:7" x14ac:dyDescent="0.25">
      <c r="A13" s="18">
        <f>DATE(2012,5,13)</f>
        <v>41042</v>
      </c>
      <c r="B13" s="14" t="s">
        <v>12</v>
      </c>
      <c r="C13" s="15">
        <v>28392</v>
      </c>
      <c r="D13" s="14" t="s">
        <v>31</v>
      </c>
      <c r="E13" s="16">
        <v>625000</v>
      </c>
      <c r="F13" s="17">
        <v>0.03</v>
      </c>
      <c r="G13" s="16">
        <f t="shared" si="0"/>
        <v>18750</v>
      </c>
    </row>
    <row r="14" spans="1:7" x14ac:dyDescent="0.25">
      <c r="A14" s="7">
        <f>DATE(2012,5,14)</f>
        <v>41043</v>
      </c>
      <c r="B14" s="8" t="s">
        <v>18</v>
      </c>
      <c r="C14" s="9">
        <v>23120</v>
      </c>
      <c r="D14" s="8" t="s">
        <v>15</v>
      </c>
      <c r="E14" s="12">
        <v>1475000</v>
      </c>
      <c r="F14" s="11">
        <v>1.4999999999999999E-2</v>
      </c>
      <c r="G14" s="12">
        <f t="shared" si="0"/>
        <v>22125</v>
      </c>
    </row>
    <row r="15" spans="1:7" x14ac:dyDescent="0.25">
      <c r="A15" s="18">
        <f>DATE(2012,5,15)</f>
        <v>41044</v>
      </c>
      <c r="B15" s="14" t="s">
        <v>10</v>
      </c>
      <c r="C15" s="15">
        <v>34930</v>
      </c>
      <c r="D15" s="14" t="s">
        <v>19</v>
      </c>
      <c r="E15" s="16">
        <v>565000</v>
      </c>
      <c r="F15" s="17">
        <v>2.5000000000000001E-2</v>
      </c>
      <c r="G15" s="16">
        <f t="shared" si="0"/>
        <v>14125</v>
      </c>
    </row>
    <row r="16" spans="1:7" x14ac:dyDescent="0.25">
      <c r="A16" s="7">
        <f>DATE(2012,5,16)</f>
        <v>41045</v>
      </c>
      <c r="B16" s="8" t="s">
        <v>20</v>
      </c>
      <c r="C16" s="9">
        <v>31023</v>
      </c>
      <c r="D16" s="8" t="s">
        <v>8</v>
      </c>
      <c r="E16" s="12">
        <v>310250</v>
      </c>
      <c r="F16" s="11">
        <v>1.7500000000000002E-2</v>
      </c>
      <c r="G16" s="12">
        <f t="shared" si="0"/>
        <v>5429.3750000000009</v>
      </c>
    </row>
    <row r="17" spans="1:7" x14ac:dyDescent="0.25">
      <c r="A17" s="18">
        <f>DATE(2012,5,20)</f>
        <v>41049</v>
      </c>
      <c r="B17" s="14" t="s">
        <v>9</v>
      </c>
      <c r="C17" s="15">
        <v>26373</v>
      </c>
      <c r="D17" s="14" t="s">
        <v>8</v>
      </c>
      <c r="E17" s="16">
        <v>375500</v>
      </c>
      <c r="F17" s="17">
        <v>3.2500000000000001E-2</v>
      </c>
      <c r="G17" s="16">
        <f t="shared" si="0"/>
        <v>12203.75</v>
      </c>
    </row>
    <row r="18" spans="1:7" x14ac:dyDescent="0.25">
      <c r="A18" s="7">
        <f>DATE(2012,5,20)</f>
        <v>41049</v>
      </c>
      <c r="B18" s="8" t="s">
        <v>21</v>
      </c>
      <c r="C18" s="9">
        <v>21923</v>
      </c>
      <c r="D18" s="8" t="s">
        <v>8</v>
      </c>
      <c r="E18" s="12">
        <v>289000</v>
      </c>
      <c r="F18" s="11">
        <v>6.5000000000000002E-2</v>
      </c>
      <c r="G18" s="12">
        <f t="shared" si="0"/>
        <v>18785</v>
      </c>
    </row>
    <row r="19" spans="1:7" x14ac:dyDescent="0.25">
      <c r="A19" s="18">
        <f>DATE(2012,5,23)</f>
        <v>41052</v>
      </c>
      <c r="B19" s="14" t="s">
        <v>22</v>
      </c>
      <c r="C19" s="15">
        <v>28906</v>
      </c>
      <c r="D19" s="14" t="s">
        <v>15</v>
      </c>
      <c r="E19" s="16">
        <v>2475000</v>
      </c>
      <c r="F19" s="17">
        <v>1.4999999999999999E-2</v>
      </c>
      <c r="G19" s="16">
        <f t="shared" si="0"/>
        <v>37125</v>
      </c>
    </row>
    <row r="20" spans="1:7" x14ac:dyDescent="0.25">
      <c r="A20" s="7">
        <f>DATE(2012,5,23)</f>
        <v>41052</v>
      </c>
      <c r="B20" s="8" t="s">
        <v>23</v>
      </c>
      <c r="C20" s="9">
        <v>32283</v>
      </c>
      <c r="D20" s="8" t="s">
        <v>8</v>
      </c>
      <c r="E20" s="12">
        <v>195000</v>
      </c>
      <c r="F20" s="11">
        <v>3.2500000000000001E-2</v>
      </c>
      <c r="G20" s="12">
        <f t="shared" si="0"/>
        <v>6337.5</v>
      </c>
    </row>
    <row r="21" spans="1:7" x14ac:dyDescent="0.25">
      <c r="A21" s="18">
        <f>DATE(2012,5,26)</f>
        <v>41055</v>
      </c>
      <c r="B21" s="14" t="s">
        <v>20</v>
      </c>
      <c r="C21" s="15">
        <v>27483</v>
      </c>
      <c r="D21" s="14" t="s">
        <v>8</v>
      </c>
      <c r="E21" s="16">
        <v>610000</v>
      </c>
      <c r="F21" s="17">
        <v>3.5000000000000003E-2</v>
      </c>
      <c r="G21" s="16">
        <f t="shared" si="0"/>
        <v>21350.000000000004</v>
      </c>
    </row>
    <row r="22" spans="1:7" x14ac:dyDescent="0.25">
      <c r="A22" s="7">
        <f>DATE(2012,5,27)</f>
        <v>41056</v>
      </c>
      <c r="B22" s="8" t="s">
        <v>14</v>
      </c>
      <c r="C22" s="9">
        <v>26536</v>
      </c>
      <c r="D22" s="8" t="s">
        <v>24</v>
      </c>
      <c r="E22" s="12">
        <v>1300000</v>
      </c>
      <c r="F22" s="11">
        <v>1.4999999999999999E-2</v>
      </c>
      <c r="G22" s="12">
        <f t="shared" si="0"/>
        <v>19500</v>
      </c>
    </row>
    <row r="23" spans="1:7" x14ac:dyDescent="0.25">
      <c r="A23" s="18">
        <f>DATE(2012,5,28)</f>
        <v>41057</v>
      </c>
      <c r="B23" s="14" t="s">
        <v>16</v>
      </c>
      <c r="C23" s="15">
        <v>29847</v>
      </c>
      <c r="D23" s="14" t="s">
        <v>31</v>
      </c>
      <c r="E23" s="16">
        <v>500000</v>
      </c>
      <c r="F23" s="17">
        <v>0.06</v>
      </c>
      <c r="G23" s="16">
        <f t="shared" si="0"/>
        <v>30000</v>
      </c>
    </row>
    <row r="24" spans="1:7" x14ac:dyDescent="0.25">
      <c r="A24" s="7">
        <f>DATE(2012,5,28)</f>
        <v>41057</v>
      </c>
      <c r="B24" s="8" t="s">
        <v>25</v>
      </c>
      <c r="C24" s="9">
        <v>37463</v>
      </c>
      <c r="D24" s="8" t="s">
        <v>8</v>
      </c>
      <c r="E24" s="12">
        <v>345750</v>
      </c>
      <c r="F24" s="11">
        <v>3.2500000000000001E-2</v>
      </c>
      <c r="G24" s="12">
        <f t="shared" si="0"/>
        <v>11236.875</v>
      </c>
    </row>
    <row r="25" spans="1:7" x14ac:dyDescent="0.25">
      <c r="A25" s="19">
        <f>DATE(2012,5,29)</f>
        <v>41058</v>
      </c>
      <c r="B25" s="20" t="s">
        <v>13</v>
      </c>
      <c r="C25" s="21">
        <v>31623</v>
      </c>
      <c r="D25" s="20" t="s">
        <v>26</v>
      </c>
      <c r="E25" s="22">
        <v>275600</v>
      </c>
      <c r="F25" s="23">
        <v>6.5000000000000002E-2</v>
      </c>
      <c r="G25" s="22">
        <f t="shared" si="0"/>
        <v>17914</v>
      </c>
    </row>
    <row r="26" spans="1:7" x14ac:dyDescent="0.25">
      <c r="A26" s="7">
        <f>DATE(2012,5,30)</f>
        <v>41059</v>
      </c>
      <c r="B26" s="8" t="s">
        <v>27</v>
      </c>
      <c r="C26" s="9">
        <v>29403</v>
      </c>
      <c r="D26" s="8" t="s">
        <v>8</v>
      </c>
      <c r="E26" s="12">
        <v>475000</v>
      </c>
      <c r="F26" s="11">
        <v>1.7500000000000002E-2</v>
      </c>
      <c r="G26" s="12">
        <f t="shared" si="0"/>
        <v>8312.5</v>
      </c>
    </row>
    <row r="27" spans="1:7" ht="24.75" customHeight="1" thickBot="1" x14ac:dyDescent="0.3">
      <c r="A27" s="1"/>
      <c r="B27" s="1"/>
      <c r="C27" s="1"/>
      <c r="D27" s="2"/>
      <c r="E27" s="3" t="s">
        <v>28</v>
      </c>
      <c r="F27" s="3"/>
      <c r="G27" s="4">
        <f>SUM(G4:G26)</f>
        <v>422337.75</v>
      </c>
    </row>
    <row r="30" spans="1:7" x14ac:dyDescent="0.25">
      <c r="A30" t="s">
        <v>32</v>
      </c>
    </row>
    <row r="31" spans="1:7" x14ac:dyDescent="0.25">
      <c r="A31" t="s">
        <v>33</v>
      </c>
    </row>
  </sheetData>
  <mergeCells count="3">
    <mergeCell ref="E27:F27"/>
    <mergeCell ref="A2:G2"/>
    <mergeCell ref="A1:G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2010-02-05T23:08:15Z</dcterms:created>
  <dcterms:modified xsi:type="dcterms:W3CDTF">2019-11-21T15:43:45Z</dcterms:modified>
</cp:coreProperties>
</file>